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9" i="1" l="1"/>
  <c r="S10" i="1"/>
  <c r="S8" i="1"/>
  <c r="A10" i="1"/>
  <c r="R6" i="1"/>
  <c r="I6" i="1"/>
  <c r="E14" i="1" s="1"/>
  <c r="H14" i="1" l="1"/>
  <c r="D14" i="1"/>
  <c r="G14" i="1"/>
  <c r="C14" i="1"/>
  <c r="F14" i="1"/>
  <c r="B14" i="1"/>
  <c r="S6" i="1"/>
  <c r="I14" i="1" l="1"/>
  <c r="R10" i="1"/>
  <c r="C10" i="1"/>
  <c r="E10" i="1"/>
  <c r="G10" i="1"/>
  <c r="J10" i="1"/>
  <c r="N10" i="1"/>
  <c r="K10" i="1"/>
  <c r="O10" i="1"/>
  <c r="B10" i="1"/>
  <c r="D10" i="1"/>
  <c r="F10" i="1"/>
  <c r="H10" i="1"/>
  <c r="L10" i="1"/>
  <c r="P10" i="1"/>
  <c r="I10" i="1"/>
  <c r="M10" i="1"/>
  <c r="Q10" i="1"/>
</calcChain>
</file>

<file path=xl/sharedStrings.xml><?xml version="1.0" encoding="utf-8"?>
<sst xmlns="http://schemas.openxmlformats.org/spreadsheetml/2006/main" count="28" uniqueCount="23">
  <si>
    <t>Council</t>
  </si>
  <si>
    <t>Basic Entitlement</t>
  </si>
  <si>
    <t>FSM</t>
  </si>
  <si>
    <t>IDACI</t>
  </si>
  <si>
    <t>LAC</t>
  </si>
  <si>
    <t>EAL</t>
  </si>
  <si>
    <t>Mobility</t>
  </si>
  <si>
    <t>Prior Attainment</t>
  </si>
  <si>
    <t>Total Pupil Led</t>
  </si>
  <si>
    <t>Lump Sum</t>
  </si>
  <si>
    <t>Sparsity</t>
  </si>
  <si>
    <t>Fringe</t>
  </si>
  <si>
    <t>Split Sites</t>
  </si>
  <si>
    <t>Rates</t>
  </si>
  <si>
    <t>PFI</t>
  </si>
  <si>
    <t>Sixth Form</t>
  </si>
  <si>
    <t>Exceptional Circumstances</t>
  </si>
  <si>
    <t>Total</t>
  </si>
  <si>
    <t>Southend on Sea</t>
  </si>
  <si>
    <t>National Average</t>
  </si>
  <si>
    <t>Stat Neighbour Average</t>
  </si>
  <si>
    <t>Total School led</t>
  </si>
  <si>
    <t>Appendix 1 - 2015/16 Funding Formula Benchmarking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</si>
</sst>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0" fontId="0" fillId="0" borderId="4" xfId="0" applyBorder="1"/>
    <xf numFmtId="165" fontId="0" fillId="0" borderId="5" xfId="1" applyNumberFormat="1" applyFont="1" applyBorder="1"/>
    <xf numFmtId="0" fontId="0" fillId="0" borderId="5" xfId="0" applyBorder="1"/>
    <xf numFmtId="0" fontId="2" fillId="0" borderId="0" xfId="0" applyFont="1"/>
    <xf numFmtId="0" fontId="2" fillId="0" borderId="9" xfId="0" applyFont="1" applyBorder="1" applyAlignment="1">
      <alignment horizontal="center" vertical="top" wrapText="1"/>
    </xf>
    <xf numFmtId="0" fontId="0" fillId="0" borderId="1" xfId="0" applyBorder="1"/>
    <xf numFmtId="165" fontId="0" fillId="0" borderId="2" xfId="1" applyNumberFormat="1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0" fillId="0" borderId="5" xfId="0" applyNumberFormat="1" applyBorder="1"/>
    <xf numFmtId="164" fontId="2" fillId="0" borderId="5" xfId="0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9" fontId="2" fillId="0" borderId="12" xfId="0" applyNumberFormat="1" applyFont="1" applyBorder="1"/>
    <xf numFmtId="0" fontId="0" fillId="0" borderId="13" xfId="0" applyBorder="1"/>
    <xf numFmtId="9" fontId="2" fillId="0" borderId="14" xfId="0" applyNumberFormat="1" applyFont="1" applyBorder="1"/>
    <xf numFmtId="0" fontId="0" fillId="0" borderId="15" xfId="0" applyFill="1" applyBorder="1"/>
    <xf numFmtId="165" fontId="0" fillId="0" borderId="16" xfId="1" applyNumberFormat="1" applyFont="1" applyBorder="1"/>
    <xf numFmtId="9" fontId="2" fillId="0" borderId="17" xfId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165" fontId="2" fillId="0" borderId="2" xfId="1" applyNumberFormat="1" applyFont="1" applyBorder="1"/>
    <xf numFmtId="165" fontId="2" fillId="0" borderId="6" xfId="1" applyNumberFormat="1" applyFont="1" applyBorder="1"/>
    <xf numFmtId="165" fontId="2" fillId="0" borderId="0" xfId="1" applyNumberFormat="1" applyFont="1" applyBorder="1"/>
    <xf numFmtId="165" fontId="2" fillId="0" borderId="7" xfId="1" applyNumberFormat="1" applyFont="1" applyBorder="1"/>
    <xf numFmtId="165" fontId="2" fillId="0" borderId="5" xfId="1" applyNumberFormat="1" applyFont="1" applyBorder="1"/>
    <xf numFmtId="165" fontId="2" fillId="0" borderId="8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workbookViewId="0">
      <selection activeCell="B20" sqref="B20"/>
    </sheetView>
  </sheetViews>
  <sheetFormatPr defaultRowHeight="15" x14ac:dyDescent="0.25"/>
  <cols>
    <col min="1" max="1" width="22.42578125" bestFit="1" customWidth="1"/>
    <col min="2" max="18" width="11.85546875" customWidth="1"/>
    <col min="19" max="19" width="11.85546875" style="13" customWidth="1"/>
  </cols>
  <sheetData>
    <row r="1" spans="1:21" x14ac:dyDescent="0.25">
      <c r="A1" s="13" t="s">
        <v>22</v>
      </c>
    </row>
    <row r="3" spans="1:21" ht="45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21</v>
      </c>
      <c r="S3" s="14" t="s">
        <v>17</v>
      </c>
    </row>
    <row r="4" spans="1:21" x14ac:dyDescent="0.25">
      <c r="A4" s="15" t="s">
        <v>18</v>
      </c>
      <c r="B4" s="17">
        <v>85865457.300000012</v>
      </c>
      <c r="C4" s="17">
        <v>6196835.5809380673</v>
      </c>
      <c r="D4" s="17">
        <v>6006218.9238213664</v>
      </c>
      <c r="E4" s="17">
        <v>0</v>
      </c>
      <c r="F4" s="17">
        <v>469476.71377407084</v>
      </c>
      <c r="G4" s="17">
        <v>278085.05103983765</v>
      </c>
      <c r="H4" s="17">
        <v>4097051.3419333203</v>
      </c>
      <c r="I4" s="18">
        <v>102913124.91150668</v>
      </c>
      <c r="J4" s="17">
        <v>5880000</v>
      </c>
      <c r="K4" s="17">
        <v>0</v>
      </c>
      <c r="L4" s="17">
        <v>0</v>
      </c>
      <c r="M4" s="17">
        <v>154800</v>
      </c>
      <c r="N4" s="17">
        <v>1151051.7350999999</v>
      </c>
      <c r="O4" s="17">
        <v>0</v>
      </c>
      <c r="P4" s="17">
        <v>0</v>
      </c>
      <c r="Q4" s="17">
        <v>57000</v>
      </c>
      <c r="R4" s="18">
        <v>7242851.7351000002</v>
      </c>
      <c r="S4" s="29">
        <v>110155976.64660668</v>
      </c>
    </row>
    <row r="5" spans="1:21" x14ac:dyDescent="0.25">
      <c r="A5" s="3" t="s">
        <v>19</v>
      </c>
      <c r="B5" s="4">
        <v>157544335.68491387</v>
      </c>
      <c r="C5" s="4">
        <v>9530985.2637477182</v>
      </c>
      <c r="D5" s="4">
        <v>7161325.9285082649</v>
      </c>
      <c r="E5" s="4">
        <v>146467.63379581657</v>
      </c>
      <c r="F5" s="4">
        <v>1754451.5331898599</v>
      </c>
      <c r="G5" s="4">
        <v>160006.58528464203</v>
      </c>
      <c r="H5" s="4">
        <v>9127622.6202356517</v>
      </c>
      <c r="I5" s="5">
        <v>185425195.24967584</v>
      </c>
      <c r="J5" s="4">
        <v>17182130.656677615</v>
      </c>
      <c r="K5" s="4">
        <v>95205.300294105153</v>
      </c>
      <c r="L5" s="4">
        <v>109805.44865591927</v>
      </c>
      <c r="M5" s="4">
        <v>189553.75888510724</v>
      </c>
      <c r="N5" s="4">
        <v>2502949.156955617</v>
      </c>
      <c r="O5" s="4">
        <v>906641.23043750029</v>
      </c>
      <c r="P5" s="4">
        <v>106415.28772535303</v>
      </c>
      <c r="Q5" s="4">
        <v>125899.40104694615</v>
      </c>
      <c r="R5" s="5">
        <v>21218600.240678161</v>
      </c>
      <c r="S5" s="30">
        <v>206643795.490354</v>
      </c>
    </row>
    <row r="6" spans="1:21" x14ac:dyDescent="0.25">
      <c r="A6" s="10" t="s">
        <v>20</v>
      </c>
      <c r="B6" s="19">
        <v>77953977</v>
      </c>
      <c r="C6" s="19">
        <v>4878154</v>
      </c>
      <c r="D6" s="19">
        <v>4473006</v>
      </c>
      <c r="E6" s="19">
        <v>65733</v>
      </c>
      <c r="F6" s="19">
        <v>589952</v>
      </c>
      <c r="G6" s="19">
        <v>78332</v>
      </c>
      <c r="H6" s="19">
        <v>4470030</v>
      </c>
      <c r="I6" s="20">
        <f>SUM(B6:H6)</f>
        <v>92509184</v>
      </c>
      <c r="J6" s="19">
        <v>7714093</v>
      </c>
      <c r="K6" s="19">
        <v>9816</v>
      </c>
      <c r="L6" s="19">
        <v>0</v>
      </c>
      <c r="M6" s="19">
        <v>79371</v>
      </c>
      <c r="N6" s="19">
        <v>1115409</v>
      </c>
      <c r="O6" s="19">
        <v>227971</v>
      </c>
      <c r="P6" s="19">
        <v>8731</v>
      </c>
      <c r="Q6" s="19">
        <v>54009</v>
      </c>
      <c r="R6" s="20">
        <f>SUM(J6:Q6)</f>
        <v>9209400</v>
      </c>
      <c r="S6" s="31">
        <f>R6+I6</f>
        <v>101718584</v>
      </c>
      <c r="T6" s="4"/>
      <c r="U6" s="4"/>
    </row>
    <row r="7" spans="1:21" x14ac:dyDescent="0.25">
      <c r="A7" s="3"/>
      <c r="B7" s="6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6"/>
      <c r="Q7" s="6"/>
      <c r="R7" s="7"/>
      <c r="S7" s="32"/>
    </row>
    <row r="8" spans="1:21" x14ac:dyDescent="0.25">
      <c r="A8" s="15" t="s">
        <v>18</v>
      </c>
      <c r="B8" s="16">
        <v>0.77948977362768512</v>
      </c>
      <c r="C8" s="16">
        <v>5.6255100899502204E-2</v>
      </c>
      <c r="D8" s="16">
        <v>5.4524675888354406E-2</v>
      </c>
      <c r="E8" s="16">
        <v>0</v>
      </c>
      <c r="F8" s="16">
        <v>4.2619268428821374E-3</v>
      </c>
      <c r="G8" s="16">
        <v>2.5244663022866856E-3</v>
      </c>
      <c r="H8" s="16">
        <v>3.719318249137895E-2</v>
      </c>
      <c r="I8" s="35">
        <v>0.93424912605208954</v>
      </c>
      <c r="J8" s="16">
        <v>5.3378855864205453E-2</v>
      </c>
      <c r="K8" s="16">
        <v>0</v>
      </c>
      <c r="L8" s="16">
        <v>0</v>
      </c>
      <c r="M8" s="16">
        <v>1.4052800829556129E-3</v>
      </c>
      <c r="N8" s="16">
        <v>1.044928990818818E-2</v>
      </c>
      <c r="O8" s="16">
        <v>0</v>
      </c>
      <c r="P8" s="16">
        <v>0</v>
      </c>
      <c r="Q8" s="16">
        <v>5.174480925611753E-4</v>
      </c>
      <c r="R8" s="35">
        <v>6.5750873947910418E-2</v>
      </c>
      <c r="S8" s="36">
        <f>R8+I8</f>
        <v>1</v>
      </c>
    </row>
    <row r="9" spans="1:21" x14ac:dyDescent="0.25">
      <c r="A9" s="3" t="s">
        <v>19</v>
      </c>
      <c r="B9" s="8">
        <v>0.76244160330995059</v>
      </c>
      <c r="C9" s="8">
        <v>4.6122774899344209E-2</v>
      </c>
      <c r="D9" s="8">
        <v>3.4655412283319927E-2</v>
      </c>
      <c r="E9" s="8">
        <v>7.0879279703635518E-4</v>
      </c>
      <c r="F9" s="8">
        <v>8.4902211993669874E-3</v>
      </c>
      <c r="G9" s="8">
        <v>7.7431110334068092E-4</v>
      </c>
      <c r="H9" s="8">
        <v>4.4170804153961268E-2</v>
      </c>
      <c r="I9" s="37">
        <v>0.89731799016598768</v>
      </c>
      <c r="J9" s="8">
        <v>8.3148543685550261E-2</v>
      </c>
      <c r="K9" s="8">
        <v>4.6072179456532134E-4</v>
      </c>
      <c r="L9" s="8">
        <v>5.3137549276694796E-4</v>
      </c>
      <c r="M9" s="8">
        <v>9.1729712201281887E-4</v>
      </c>
      <c r="N9" s="8">
        <v>1.211238474891666E-2</v>
      </c>
      <c r="O9" s="8">
        <v>4.3874592425390373E-3</v>
      </c>
      <c r="P9" s="8">
        <v>5.1496967268160941E-4</v>
      </c>
      <c r="Q9" s="8">
        <v>6.0925807497967221E-4</v>
      </c>
      <c r="R9" s="37">
        <v>0.10268200983401232</v>
      </c>
      <c r="S9" s="38">
        <f t="shared" ref="S9:S10" si="0">R9+I9</f>
        <v>1</v>
      </c>
    </row>
    <row r="10" spans="1:21" x14ac:dyDescent="0.25">
      <c r="A10" s="10" t="str">
        <f>A6</f>
        <v>Stat Neighbour Average</v>
      </c>
      <c r="B10" s="11">
        <f t="shared" ref="B10:R10" si="1">B6/$S$6</f>
        <v>0.76636907371813201</v>
      </c>
      <c r="C10" s="11">
        <f t="shared" si="1"/>
        <v>4.7957352611200328E-2</v>
      </c>
      <c r="D10" s="11">
        <f t="shared" si="1"/>
        <v>4.3974324298497902E-2</v>
      </c>
      <c r="E10" s="11">
        <f t="shared" si="1"/>
        <v>6.4622409608061399E-4</v>
      </c>
      <c r="F10" s="11">
        <f t="shared" si="1"/>
        <v>5.7998447953227505E-3</v>
      </c>
      <c r="G10" s="11">
        <f t="shared" si="1"/>
        <v>7.7008543492898009E-4</v>
      </c>
      <c r="H10" s="11">
        <f t="shared" si="1"/>
        <v>4.3945067107894462E-2</v>
      </c>
      <c r="I10" s="39">
        <f t="shared" si="1"/>
        <v>0.90946197206205703</v>
      </c>
      <c r="J10" s="11">
        <f t="shared" si="1"/>
        <v>7.5837597188730038E-2</v>
      </c>
      <c r="K10" s="11">
        <f t="shared" si="1"/>
        <v>9.6501539974248952E-5</v>
      </c>
      <c r="L10" s="11">
        <f t="shared" si="1"/>
        <v>0</v>
      </c>
      <c r="M10" s="11">
        <f t="shared" si="1"/>
        <v>7.8029989092258693E-4</v>
      </c>
      <c r="N10" s="11">
        <f t="shared" si="1"/>
        <v>1.0965636328559195E-2</v>
      </c>
      <c r="O10" s="11">
        <f t="shared" si="1"/>
        <v>2.2411932120486458E-3</v>
      </c>
      <c r="P10" s="11">
        <f t="shared" si="1"/>
        <v>8.5834855900078207E-5</v>
      </c>
      <c r="Q10" s="11">
        <f t="shared" si="1"/>
        <v>5.3096492180819193E-4</v>
      </c>
      <c r="R10" s="39">
        <f t="shared" si="1"/>
        <v>9.053802793794298E-2</v>
      </c>
      <c r="S10" s="40">
        <f t="shared" si="0"/>
        <v>1</v>
      </c>
      <c r="T10" s="6"/>
      <c r="U10" s="6"/>
    </row>
    <row r="11" spans="1:21" ht="15.75" thickBot="1" x14ac:dyDescent="0.3">
      <c r="A11" s="3"/>
      <c r="B11" s="9"/>
      <c r="C11" s="9"/>
      <c r="D11" s="9"/>
      <c r="E11" s="9"/>
      <c r="F11" s="9"/>
      <c r="G11" s="9"/>
      <c r="H11" s="9"/>
      <c r="I11" s="7"/>
      <c r="J11" s="6"/>
      <c r="K11" s="6"/>
      <c r="L11" s="6"/>
      <c r="M11" s="6"/>
      <c r="N11" s="6"/>
      <c r="O11" s="6"/>
      <c r="P11" s="6"/>
      <c r="Q11" s="6"/>
      <c r="R11" s="7"/>
      <c r="S11" s="32"/>
    </row>
    <row r="12" spans="1:21" x14ac:dyDescent="0.25">
      <c r="A12" s="21" t="s">
        <v>18</v>
      </c>
      <c r="B12" s="22">
        <v>0.83434894600503406</v>
      </c>
      <c r="C12" s="22">
        <v>6.0214239789789931E-2</v>
      </c>
      <c r="D12" s="22">
        <v>5.836203039200312E-2</v>
      </c>
      <c r="E12" s="22">
        <v>0</v>
      </c>
      <c r="F12" s="22">
        <v>4.5618740484050626E-3</v>
      </c>
      <c r="G12" s="22">
        <v>2.7021339725031034E-3</v>
      </c>
      <c r="H12" s="22">
        <v>3.981077579226467E-2</v>
      </c>
      <c r="I12" s="23">
        <v>0.99999999999999989</v>
      </c>
      <c r="J12" s="1"/>
      <c r="K12" s="1"/>
      <c r="L12" s="1"/>
      <c r="M12" s="1"/>
      <c r="N12" s="1"/>
      <c r="O12" s="1"/>
      <c r="P12" s="1"/>
      <c r="Q12" s="1"/>
      <c r="R12" s="2"/>
      <c r="S12" s="33"/>
    </row>
    <row r="13" spans="1:21" s="6" customFormat="1" x14ac:dyDescent="0.25">
      <c r="A13" s="24" t="s">
        <v>19</v>
      </c>
      <c r="B13" s="8">
        <v>0.84963823536914562</v>
      </c>
      <c r="C13" s="8">
        <v>5.1400702320492125E-2</v>
      </c>
      <c r="D13" s="8">
        <v>3.8621104962923231E-2</v>
      </c>
      <c r="E13" s="8">
        <v>7.8990146726607053E-4</v>
      </c>
      <c r="F13" s="8">
        <v>9.4617753042000752E-3</v>
      </c>
      <c r="G13" s="8">
        <v>8.6291717298284337E-4</v>
      </c>
      <c r="H13" s="8">
        <v>4.9225363402989913E-2</v>
      </c>
      <c r="I13" s="25">
        <v>0.99999999999999989</v>
      </c>
      <c r="R13" s="7"/>
      <c r="S13" s="32"/>
    </row>
    <row r="14" spans="1:21" s="6" customFormat="1" ht="15.75" thickBot="1" x14ac:dyDescent="0.3">
      <c r="A14" s="26" t="s">
        <v>20</v>
      </c>
      <c r="B14" s="27">
        <f>B6/$I$6</f>
        <v>0.84266203234481019</v>
      </c>
      <c r="C14" s="27">
        <f t="shared" ref="C14:H14" si="2">C6/$I$6</f>
        <v>5.2731564468237013E-2</v>
      </c>
      <c r="D14" s="27">
        <f t="shared" si="2"/>
        <v>4.8352020919350015E-2</v>
      </c>
      <c r="E14" s="27">
        <f t="shared" si="2"/>
        <v>7.1055647837083935E-4</v>
      </c>
      <c r="F14" s="27">
        <f t="shared" si="2"/>
        <v>6.3772262870678874E-3</v>
      </c>
      <c r="G14" s="27">
        <f t="shared" si="2"/>
        <v>8.467483617626548E-4</v>
      </c>
      <c r="H14" s="27">
        <f t="shared" si="2"/>
        <v>4.8319851140401368E-2</v>
      </c>
      <c r="I14" s="28">
        <f>SUM(B14:H14)</f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34"/>
    </row>
  </sheetData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Southend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Ward</dc:creator>
  <cp:lastModifiedBy>Gail Foster</cp:lastModifiedBy>
  <cp:lastPrinted>2015-06-12T17:38:42Z</cp:lastPrinted>
  <dcterms:created xsi:type="dcterms:W3CDTF">2015-06-08T04:58:15Z</dcterms:created>
  <dcterms:modified xsi:type="dcterms:W3CDTF">2015-06-23T12:53:17Z</dcterms:modified>
</cp:coreProperties>
</file>